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2" i="1"/>
  <c r="O11" i="1"/>
  <c r="O10" i="1"/>
  <c r="O15" i="1"/>
  <c r="M13" i="1"/>
  <c r="M12" i="1"/>
  <c r="M11" i="1"/>
  <c r="M10" i="1"/>
  <c r="M15" i="1" s="1"/>
  <c r="AE15" i="1"/>
  <c r="AD15" i="1"/>
  <c r="AC15" i="1"/>
  <c r="AB15" i="1"/>
  <c r="AA15" i="1"/>
  <c r="Z15" i="1"/>
  <c r="Y15" i="1"/>
  <c r="I21" i="1"/>
  <c r="X15" i="1"/>
  <c r="H21" i="1"/>
  <c r="W15" i="1"/>
  <c r="G21" i="1"/>
  <c r="V15" i="1"/>
  <c r="F21" i="1"/>
  <c r="U15" i="1"/>
  <c r="E21" i="1"/>
  <c r="T15" i="1"/>
  <c r="I20" i="1"/>
  <c r="N20" i="1" s="1"/>
  <c r="S15" i="1"/>
  <c r="H20" i="1" s="1"/>
  <c r="L20" i="1" s="1"/>
  <c r="R15" i="1"/>
  <c r="G20" i="1" s="1"/>
  <c r="Q15" i="1"/>
  <c r="F20" i="1" s="1"/>
  <c r="K20" i="1" s="1"/>
  <c r="P15" i="1"/>
  <c r="E20" i="1" s="1"/>
  <c r="M20" i="1" s="1"/>
  <c r="L15" i="1"/>
  <c r="K15" i="1"/>
  <c r="J15" i="1"/>
  <c r="I15" i="1"/>
  <c r="D16" i="1" s="1"/>
  <c r="H15" i="1"/>
  <c r="H19" i="1" s="1"/>
  <c r="G15" i="1"/>
  <c r="G19" i="1" s="1"/>
  <c r="G22" i="1" s="1"/>
  <c r="F15" i="1"/>
  <c r="F19" i="1" s="1"/>
  <c r="E15" i="1"/>
  <c r="E19" i="1" s="1"/>
  <c r="E22" i="1" s="1"/>
  <c r="N21" i="1"/>
  <c r="M21" i="1"/>
  <c r="L21" i="1"/>
  <c r="O19" i="1"/>
  <c r="O22" i="1" s="1"/>
  <c r="N15" i="1"/>
  <c r="N19" i="1" s="1"/>
  <c r="K21" i="1"/>
  <c r="K19" i="1" l="1"/>
  <c r="F22" i="1"/>
  <c r="K22" i="1" s="1"/>
  <c r="L19" i="1"/>
  <c r="H22" i="1"/>
  <c r="L22" i="1" s="1"/>
  <c r="I19" i="1"/>
  <c r="M19" i="1" l="1"/>
  <c r="I22" i="1"/>
  <c r="M22" i="1" l="1"/>
  <c r="N22" i="1"/>
</calcChain>
</file>

<file path=xl/sharedStrings.xml><?xml version="1.0" encoding="utf-8"?>
<sst xmlns="http://schemas.openxmlformats.org/spreadsheetml/2006/main" count="101" uniqueCount="69">
  <si>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</si>
  <si>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</si>
  <si>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</si>
  <si>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</si>
  <si>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</si>
  <si>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</si>
  <si>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</si>
  <si>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</si>
  <si>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</si>
  <si>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</si>
  <si>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</si>
  <si>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</si>
  <si>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</si>
  <si>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</si>
  <si>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</si>
  <si>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</si>
  <si>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</si>
  <si>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</si>
  <si>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</si>
  <si>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</si>
  <si>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</si>
  <si>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</si>
  <si>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</si>
  <si>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</si>
  <si>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</si>
  <si>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</si>
  <si>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</si>
  <si>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</si>
  <si>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</si>
  <si>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</si>
  <si>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</si>
  <si>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</si>
  <si>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</si>
  <si>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</si>
  <si>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</si>
  <si>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Johanna Virtanen</t>
  </si>
  <si>
    <t>Paukku</t>
  </si>
  <si>
    <t>ykköspesis</t>
  </si>
  <si>
    <t>karsintasarja</t>
  </si>
  <si>
    <t>9.</t>
  </si>
  <si>
    <t>10.</t>
  </si>
  <si>
    <t>ViPa</t>
  </si>
  <si>
    <t>2.</t>
  </si>
  <si>
    <t>Pesäkarhut</t>
  </si>
  <si>
    <t>jatkosarja ja play off</t>
  </si>
  <si>
    <t>3.</t>
  </si>
  <si>
    <t>13.5.1981</t>
  </si>
  <si>
    <t>Paukku = Hämeenlinnan Paukku  (1961)</t>
  </si>
  <si>
    <t>Pesäkarhut = Pesäkarhut, Pori  (1985)</t>
  </si>
  <si>
    <t>ViPa = Vihdin Pallo  (1967)</t>
  </si>
  <si>
    <t>Paukku  2</t>
  </si>
  <si>
    <t>suomensarja</t>
  </si>
  <si>
    <t>ENSIMMÄISET</t>
  </si>
  <si>
    <t>Ottelu</t>
  </si>
  <si>
    <t>1.  ottelu</t>
  </si>
  <si>
    <t>Lyöty juoksu</t>
  </si>
  <si>
    <t>Tuotu juoksu</t>
  </si>
  <si>
    <t>Kunnari</t>
  </si>
  <si>
    <t>14.08. 2002  Fera - Paukku  2-0  (6-1, 3-0)</t>
  </si>
  <si>
    <t>7.  ottelu</t>
  </si>
  <si>
    <t>07.09. 2002  Paukku - IK  2-0  (7-2, 7-3)</t>
  </si>
  <si>
    <t>21.08. 2002  Paukku - ViVe  0-2  (5-6, 5-6)</t>
  </si>
  <si>
    <t>2.  ottelu</t>
  </si>
  <si>
    <t xml:space="preserve">  21 v   3 kk   1 pv</t>
  </si>
  <si>
    <t xml:space="preserve">  21 v   3 kk   8 pv</t>
  </si>
  <si>
    <t xml:space="preserve">  21 v   3 kk 25 pv</t>
  </si>
  <si>
    <t>31.  ottelu</t>
  </si>
  <si>
    <t>27.05. 2003  SiiPe - Paukku  2-0  (2-1, 13.3)</t>
  </si>
  <si>
    <t xml:space="preserve">  22 v   0 kk 14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</si>
</sst>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5" borderId="3" xfId="0" applyFont="1" applyFill="1" applyBorder="1"/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4" borderId="11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9" borderId="12" xfId="0" applyFont="1" applyFill="1" applyBorder="1"/>
    <xf numFmtId="0" fontId="4" fillId="9" borderId="7" xfId="0" applyFont="1" applyFill="1" applyBorder="1"/>
    <xf numFmtId="0" fontId="2" fillId="9" borderId="7" xfId="0" applyFont="1" applyFill="1" applyBorder="1"/>
    <xf numFmtId="0" fontId="2" fillId="9" borderId="7" xfId="0" applyFont="1" applyFill="1" applyBorder="1" applyAlignment="1">
      <alignment horizontal="right"/>
    </xf>
    <xf numFmtId="0" fontId="2" fillId="9" borderId="13" xfId="0" applyFont="1" applyFill="1" applyBorder="1" applyAlignment="1">
      <alignment horizontal="center"/>
    </xf>
    <xf numFmtId="0" fontId="2" fillId="9" borderId="14" xfId="0" applyFont="1" applyFill="1" applyBorder="1"/>
    <xf numFmtId="0" fontId="4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center"/>
    </xf>
    <xf numFmtId="0" fontId="2" fillId="9" borderId="8" xfId="0" applyFont="1" applyFill="1" applyBorder="1"/>
    <xf numFmtId="0" fontId="4" fillId="9" borderId="9" xfId="0" applyFont="1" applyFill="1" applyBorder="1"/>
    <xf numFmtId="0" fontId="2" fillId="9" borderId="9" xfId="0" applyFont="1" applyFill="1" applyBorder="1"/>
    <xf numFmtId="0" fontId="2" fillId="9" borderId="9" xfId="0" applyFont="1" applyFill="1" applyBorder="1" applyAlignment="1">
      <alignment horizontal="right"/>
    </xf>
    <xf numFmtId="0" fontId="2" fillId="9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.5703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0">
        <v>1997</v>
      </c>
      <c r="C4" s="60"/>
      <c r="D4" s="61" t="s">
        <v>36</v>
      </c>
      <c r="E4" s="60"/>
      <c r="F4" s="68" t="s">
        <v>37</v>
      </c>
      <c r="G4" s="69"/>
      <c r="H4" s="66"/>
      <c r="I4" s="60"/>
      <c r="J4" s="60"/>
      <c r="K4" s="60"/>
      <c r="L4" s="60"/>
      <c r="M4" s="60"/>
      <c r="N4" s="7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71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0">
        <v>1998</v>
      </c>
      <c r="C5" s="60"/>
      <c r="D5" s="61" t="s">
        <v>36</v>
      </c>
      <c r="E5" s="60"/>
      <c r="F5" s="68" t="s">
        <v>37</v>
      </c>
      <c r="G5" s="69"/>
      <c r="H5" s="66"/>
      <c r="I5" s="60"/>
      <c r="J5" s="60"/>
      <c r="K5" s="60"/>
      <c r="L5" s="60"/>
      <c r="M5" s="60"/>
      <c r="N5" s="7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71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3">
        <v>1999</v>
      </c>
      <c r="C6" s="74"/>
      <c r="D6" s="75" t="s">
        <v>36</v>
      </c>
      <c r="E6" s="73"/>
      <c r="F6" s="76" t="s">
        <v>51</v>
      </c>
      <c r="G6" s="73"/>
      <c r="H6" s="73"/>
      <c r="I6" s="73"/>
      <c r="J6" s="73"/>
      <c r="K6" s="73"/>
      <c r="L6" s="73"/>
      <c r="M6" s="73"/>
      <c r="N6" s="77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71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3">
        <v>2000</v>
      </c>
      <c r="C7" s="74"/>
      <c r="D7" s="75" t="s">
        <v>36</v>
      </c>
      <c r="E7" s="73"/>
      <c r="F7" s="76" t="s">
        <v>51</v>
      </c>
      <c r="G7" s="73"/>
      <c r="H7" s="73"/>
      <c r="I7" s="73"/>
      <c r="J7" s="73"/>
      <c r="K7" s="73"/>
      <c r="L7" s="73"/>
      <c r="M7" s="73"/>
      <c r="N7" s="77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71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0">
        <v>2001</v>
      </c>
      <c r="C8" s="60"/>
      <c r="D8" s="61" t="s">
        <v>36</v>
      </c>
      <c r="E8" s="60"/>
      <c r="F8" s="62" t="s">
        <v>37</v>
      </c>
      <c r="G8" s="67"/>
      <c r="H8" s="66"/>
      <c r="I8" s="60"/>
      <c r="J8" s="60"/>
      <c r="K8" s="60"/>
      <c r="L8" s="60"/>
      <c r="M8" s="60"/>
      <c r="N8" s="6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71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0">
        <v>2002</v>
      </c>
      <c r="C9" s="60"/>
      <c r="D9" s="61" t="s">
        <v>36</v>
      </c>
      <c r="E9" s="60"/>
      <c r="F9" s="62" t="s">
        <v>37</v>
      </c>
      <c r="G9" s="67"/>
      <c r="H9" s="66"/>
      <c r="I9" s="60"/>
      <c r="J9" s="60"/>
      <c r="K9" s="60"/>
      <c r="L9" s="60"/>
      <c r="M9" s="60"/>
      <c r="N9" s="60"/>
      <c r="O9" s="37"/>
      <c r="P9" s="27"/>
      <c r="Q9" s="27"/>
      <c r="R9" s="27"/>
      <c r="S9" s="27"/>
      <c r="T9" s="27"/>
      <c r="U9" s="28">
        <v>7</v>
      </c>
      <c r="V9" s="28">
        <v>0</v>
      </c>
      <c r="W9" s="28">
        <v>1</v>
      </c>
      <c r="X9" s="28">
        <v>11</v>
      </c>
      <c r="Y9" s="28">
        <v>23</v>
      </c>
      <c r="Z9" s="27"/>
      <c r="AA9" s="27"/>
      <c r="AB9" s="27"/>
      <c r="AC9" s="27"/>
      <c r="AD9" s="27"/>
      <c r="AE9" s="27"/>
      <c r="AF9" s="63" t="s">
        <v>38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2003</v>
      </c>
      <c r="C10" s="27" t="s">
        <v>39</v>
      </c>
      <c r="D10" s="29" t="s">
        <v>36</v>
      </c>
      <c r="E10" s="27">
        <v>20</v>
      </c>
      <c r="F10" s="27">
        <v>3</v>
      </c>
      <c r="G10" s="27">
        <v>10</v>
      </c>
      <c r="H10" s="27">
        <v>13</v>
      </c>
      <c r="I10" s="27">
        <v>63</v>
      </c>
      <c r="J10" s="27">
        <v>14</v>
      </c>
      <c r="K10" s="27">
        <v>12</v>
      </c>
      <c r="L10" s="27">
        <v>24</v>
      </c>
      <c r="M10" s="27">
        <f>PRODUCT(F10+G10)</f>
        <v>13</v>
      </c>
      <c r="N10" s="64">
        <v>0.5</v>
      </c>
      <c r="O10" s="37">
        <f>PRODUCT(I10/N10)</f>
        <v>126</v>
      </c>
      <c r="P10" s="27"/>
      <c r="Q10" s="27"/>
      <c r="R10" s="27"/>
      <c r="S10" s="27"/>
      <c r="T10" s="27"/>
      <c r="U10" s="28">
        <v>6</v>
      </c>
      <c r="V10" s="28">
        <v>1</v>
      </c>
      <c r="W10" s="28">
        <v>6</v>
      </c>
      <c r="X10" s="28">
        <v>3</v>
      </c>
      <c r="Y10" s="28">
        <v>20</v>
      </c>
      <c r="Z10" s="27"/>
      <c r="AA10" s="27"/>
      <c r="AB10" s="27"/>
      <c r="AC10" s="27"/>
      <c r="AD10" s="27"/>
      <c r="AE10" s="27"/>
      <c r="AF10" s="63" t="s">
        <v>38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2004</v>
      </c>
      <c r="C11" s="27" t="s">
        <v>40</v>
      </c>
      <c r="D11" s="29" t="s">
        <v>41</v>
      </c>
      <c r="E11" s="27">
        <v>20</v>
      </c>
      <c r="F11" s="27">
        <v>0</v>
      </c>
      <c r="G11" s="27">
        <v>9</v>
      </c>
      <c r="H11" s="27">
        <v>6</v>
      </c>
      <c r="I11" s="27">
        <v>51</v>
      </c>
      <c r="J11" s="27">
        <v>7</v>
      </c>
      <c r="K11" s="27">
        <v>14</v>
      </c>
      <c r="L11" s="27">
        <v>21</v>
      </c>
      <c r="M11" s="27">
        <f>PRODUCT(F11+G11)</f>
        <v>9</v>
      </c>
      <c r="N11" s="30">
        <v>0.51</v>
      </c>
      <c r="O11" s="37">
        <f>PRODUCT(I11/N11)</f>
        <v>100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2005</v>
      </c>
      <c r="C12" s="27" t="s">
        <v>42</v>
      </c>
      <c r="D12" s="29" t="s">
        <v>43</v>
      </c>
      <c r="E12" s="27">
        <v>6</v>
      </c>
      <c r="F12" s="27">
        <v>0</v>
      </c>
      <c r="G12" s="27">
        <v>2</v>
      </c>
      <c r="H12" s="27">
        <v>4</v>
      </c>
      <c r="I12" s="27">
        <v>14</v>
      </c>
      <c r="J12" s="27">
        <v>3</v>
      </c>
      <c r="K12" s="27">
        <v>4</v>
      </c>
      <c r="L12" s="27">
        <v>5</v>
      </c>
      <c r="M12" s="27">
        <f>PRODUCT(F12+G12)</f>
        <v>2</v>
      </c>
      <c r="N12" s="30">
        <v>0.48299999999999998</v>
      </c>
      <c r="O12" s="37">
        <f>PRODUCT(I12/N12)</f>
        <v>28.985507246376812</v>
      </c>
      <c r="P12" s="27">
        <v>14</v>
      </c>
      <c r="Q12" s="27">
        <v>1</v>
      </c>
      <c r="R12" s="27">
        <v>1</v>
      </c>
      <c r="S12" s="27">
        <v>6</v>
      </c>
      <c r="T12" s="27">
        <v>38</v>
      </c>
      <c r="U12" s="28"/>
      <c r="V12" s="28"/>
      <c r="W12" s="28"/>
      <c r="X12" s="28"/>
      <c r="Y12" s="28"/>
      <c r="Z12" s="27"/>
      <c r="AA12" s="27"/>
      <c r="AB12" s="27"/>
      <c r="AC12" s="27"/>
      <c r="AD12" s="27">
        <v>1</v>
      </c>
      <c r="AE12" s="27"/>
      <c r="AF12" s="14" t="s">
        <v>44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2006</v>
      </c>
      <c r="C13" s="27" t="s">
        <v>45</v>
      </c>
      <c r="D13" s="29" t="s">
        <v>43</v>
      </c>
      <c r="E13" s="27">
        <v>20</v>
      </c>
      <c r="F13" s="27">
        <v>0</v>
      </c>
      <c r="G13" s="27">
        <v>4</v>
      </c>
      <c r="H13" s="27">
        <v>4</v>
      </c>
      <c r="I13" s="27">
        <v>48</v>
      </c>
      <c r="J13" s="27">
        <v>17</v>
      </c>
      <c r="K13" s="27">
        <v>12</v>
      </c>
      <c r="L13" s="27">
        <v>15</v>
      </c>
      <c r="M13" s="27">
        <f>PRODUCT(F13+G13)</f>
        <v>4</v>
      </c>
      <c r="N13" s="30">
        <v>0.505</v>
      </c>
      <c r="O13" s="37">
        <f>PRODUCT(I13/N13)</f>
        <v>95.049504950495049</v>
      </c>
      <c r="P13" s="27">
        <v>11</v>
      </c>
      <c r="Q13" s="27">
        <v>0</v>
      </c>
      <c r="R13" s="27">
        <v>4</v>
      </c>
      <c r="S13" s="27">
        <v>5</v>
      </c>
      <c r="T13" s="27">
        <v>24</v>
      </c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>
        <v>1</v>
      </c>
      <c r="AF13" s="14" t="s">
        <v>44</v>
      </c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73">
        <v>2007</v>
      </c>
      <c r="C14" s="74"/>
      <c r="D14" s="75" t="s">
        <v>50</v>
      </c>
      <c r="E14" s="73"/>
      <c r="F14" s="76" t="s">
        <v>51</v>
      </c>
      <c r="G14" s="73"/>
      <c r="H14" s="73"/>
      <c r="I14" s="73"/>
      <c r="J14" s="73"/>
      <c r="K14" s="73"/>
      <c r="L14" s="73"/>
      <c r="M14" s="73"/>
      <c r="N14" s="77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0">SUM(E9:E13)</f>
        <v>66</v>
      </c>
      <c r="F15" s="19">
        <f t="shared" si="0"/>
        <v>3</v>
      </c>
      <c r="G15" s="19">
        <f t="shared" si="0"/>
        <v>25</v>
      </c>
      <c r="H15" s="19">
        <f t="shared" si="0"/>
        <v>27</v>
      </c>
      <c r="I15" s="19">
        <f t="shared" si="0"/>
        <v>176</v>
      </c>
      <c r="J15" s="19">
        <f t="shared" si="0"/>
        <v>41</v>
      </c>
      <c r="K15" s="19">
        <f t="shared" si="0"/>
        <v>42</v>
      </c>
      <c r="L15" s="19">
        <f t="shared" si="0"/>
        <v>65</v>
      </c>
      <c r="M15" s="19">
        <f t="shared" si="0"/>
        <v>28</v>
      </c>
      <c r="N15" s="31">
        <f>PRODUCT(I15/O15)</f>
        <v>0.50280684465076153</v>
      </c>
      <c r="O15" s="32">
        <f t="shared" ref="O15:AE15" si="1">SUM(O9:O13)</f>
        <v>350.03501219687189</v>
      </c>
      <c r="P15" s="19">
        <f t="shared" si="1"/>
        <v>25</v>
      </c>
      <c r="Q15" s="19">
        <f t="shared" si="1"/>
        <v>1</v>
      </c>
      <c r="R15" s="19">
        <f t="shared" si="1"/>
        <v>5</v>
      </c>
      <c r="S15" s="19">
        <f t="shared" si="1"/>
        <v>11</v>
      </c>
      <c r="T15" s="19">
        <f t="shared" si="1"/>
        <v>62</v>
      </c>
      <c r="U15" s="19">
        <f t="shared" si="1"/>
        <v>13</v>
      </c>
      <c r="V15" s="19">
        <f t="shared" si="1"/>
        <v>1</v>
      </c>
      <c r="W15" s="19">
        <f t="shared" si="1"/>
        <v>7</v>
      </c>
      <c r="X15" s="19">
        <f t="shared" si="1"/>
        <v>14</v>
      </c>
      <c r="Y15" s="19">
        <f t="shared" si="1"/>
        <v>43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1</v>
      </c>
      <c r="AE15" s="19">
        <f t="shared" si="1"/>
        <v>1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f>SUM(F15:H15)+((I15-F15-G15)/3)+(E15/3)+(Z15*25)+(AA15*25)+(AB15*10)+(AC15*25)+(AD15*20)+(AE15*15)-20</f>
        <v>141.33333333333334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40"/>
      <c r="D18" s="4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1" t="s">
        <v>33</v>
      </c>
      <c r="O18" s="25"/>
      <c r="P18" s="41" t="s">
        <v>52</v>
      </c>
      <c r="Q18" s="13"/>
      <c r="R18" s="13"/>
      <c r="S18" s="13"/>
      <c r="T18" s="78"/>
      <c r="U18" s="78"/>
      <c r="V18" s="78"/>
      <c r="W18" s="78"/>
      <c r="X18" s="78"/>
      <c r="Y18" s="13"/>
      <c r="Z18" s="13"/>
      <c r="AA18" s="13"/>
      <c r="AB18" s="13"/>
      <c r="AC18" s="13"/>
      <c r="AD18" s="13"/>
      <c r="AE18" s="13"/>
      <c r="AF18" s="72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17</v>
      </c>
      <c r="C19" s="13"/>
      <c r="D19" s="42"/>
      <c r="E19" s="27">
        <f>PRODUCT(E15)</f>
        <v>66</v>
      </c>
      <c r="F19" s="27">
        <f>PRODUCT(F15)</f>
        <v>3</v>
      </c>
      <c r="G19" s="27">
        <f>PRODUCT(G15)</f>
        <v>25</v>
      </c>
      <c r="H19" s="27">
        <f>PRODUCT(H15)</f>
        <v>27</v>
      </c>
      <c r="I19" s="27">
        <f>PRODUCT(I15)</f>
        <v>176</v>
      </c>
      <c r="J19" s="1"/>
      <c r="K19" s="43">
        <f>PRODUCT((F19+G19)/E19)</f>
        <v>0.42424242424242425</v>
      </c>
      <c r="L19" s="43">
        <f>PRODUCT(H19/E19)</f>
        <v>0.40909090909090912</v>
      </c>
      <c r="M19" s="43">
        <f>PRODUCT(I19/E19)</f>
        <v>2.6666666666666665</v>
      </c>
      <c r="N19" s="30">
        <f>PRODUCT(N15)</f>
        <v>0.50280684465076153</v>
      </c>
      <c r="O19" s="25">
        <f>PRODUCT(O15)</f>
        <v>350.03501219687189</v>
      </c>
      <c r="P19" s="79" t="s">
        <v>53</v>
      </c>
      <c r="Q19" s="80"/>
      <c r="R19" s="80"/>
      <c r="S19" s="81" t="s">
        <v>58</v>
      </c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2" t="s">
        <v>54</v>
      </c>
      <c r="AE19" s="81"/>
      <c r="AF19" s="83" t="s">
        <v>63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4" t="s">
        <v>18</v>
      </c>
      <c r="C20" s="45"/>
      <c r="D20" s="46"/>
      <c r="E20" s="27">
        <f>PRODUCT(P15)</f>
        <v>25</v>
      </c>
      <c r="F20" s="27">
        <f>PRODUCT(Q15)</f>
        <v>1</v>
      </c>
      <c r="G20" s="27">
        <f>PRODUCT(R15)</f>
        <v>5</v>
      </c>
      <c r="H20" s="27">
        <f>PRODUCT(S15)</f>
        <v>11</v>
      </c>
      <c r="I20" s="27">
        <f>PRODUCT(T15)</f>
        <v>62</v>
      </c>
      <c r="J20" s="1"/>
      <c r="K20" s="43">
        <f>PRODUCT((F20+G20)/E20)</f>
        <v>0.24</v>
      </c>
      <c r="L20" s="43">
        <f>PRODUCT(H20/E20)</f>
        <v>0.44</v>
      </c>
      <c r="M20" s="43">
        <f>PRODUCT(I20/E20)</f>
        <v>2.48</v>
      </c>
      <c r="N20" s="30">
        <f>PRODUCT(I20/O20)</f>
        <v>0.49206349206349204</v>
      </c>
      <c r="O20" s="25">
        <v>126</v>
      </c>
      <c r="P20" s="84" t="s">
        <v>55</v>
      </c>
      <c r="Q20" s="85"/>
      <c r="R20" s="85"/>
      <c r="S20" s="86" t="s">
        <v>60</v>
      </c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7" t="s">
        <v>59</v>
      </c>
      <c r="AE20" s="86"/>
      <c r="AF20" s="88" t="s">
        <v>65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7" t="s">
        <v>19</v>
      </c>
      <c r="C21" s="48"/>
      <c r="D21" s="49"/>
      <c r="E21" s="28">
        <f>PRODUCT(U15)</f>
        <v>13</v>
      </c>
      <c r="F21" s="28">
        <f>PRODUCT(V15)</f>
        <v>1</v>
      </c>
      <c r="G21" s="28">
        <f>PRODUCT(W15)</f>
        <v>7</v>
      </c>
      <c r="H21" s="28">
        <f>PRODUCT(X15)</f>
        <v>14</v>
      </c>
      <c r="I21" s="28">
        <f>PRODUCT(Y15)</f>
        <v>43</v>
      </c>
      <c r="J21" s="1"/>
      <c r="K21" s="50">
        <f>PRODUCT((F21+G21)/E21)</f>
        <v>0.61538461538461542</v>
      </c>
      <c r="L21" s="50">
        <f>PRODUCT(H21/E21)</f>
        <v>1.0769230769230769</v>
      </c>
      <c r="M21" s="50">
        <f>PRODUCT(I21/E21)</f>
        <v>3.3076923076923075</v>
      </c>
      <c r="N21" s="51">
        <f>PRODUCT(I21/O21)</f>
        <v>0.58904109589041098</v>
      </c>
      <c r="O21" s="25">
        <v>73</v>
      </c>
      <c r="P21" s="84" t="s">
        <v>56</v>
      </c>
      <c r="Q21" s="85"/>
      <c r="R21" s="85"/>
      <c r="S21" s="86" t="s">
        <v>61</v>
      </c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7" t="s">
        <v>62</v>
      </c>
      <c r="AE21" s="86"/>
      <c r="AF21" s="88" t="s">
        <v>64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2" t="s">
        <v>20</v>
      </c>
      <c r="C22" s="53"/>
      <c r="D22" s="54"/>
      <c r="E22" s="19">
        <f>SUM(E19:E21)</f>
        <v>104</v>
      </c>
      <c r="F22" s="19">
        <f>SUM(F19:F21)</f>
        <v>5</v>
      </c>
      <c r="G22" s="19">
        <f>SUM(G19:G21)</f>
        <v>37</v>
      </c>
      <c r="H22" s="19">
        <f>SUM(H19:H21)</f>
        <v>52</v>
      </c>
      <c r="I22" s="19">
        <f>SUM(I19:I21)</f>
        <v>281</v>
      </c>
      <c r="J22" s="1"/>
      <c r="K22" s="55">
        <f>PRODUCT((F22+G22)/E22)</f>
        <v>0.40384615384615385</v>
      </c>
      <c r="L22" s="55">
        <f>PRODUCT(H22/E22)</f>
        <v>0.5</v>
      </c>
      <c r="M22" s="55">
        <f>PRODUCT(I22/E22)</f>
        <v>2.7019230769230771</v>
      </c>
      <c r="N22" s="31">
        <f>PRODUCT(I22/O22)</f>
        <v>0.5118070683245235</v>
      </c>
      <c r="O22" s="25">
        <f>SUM(O19:O21)</f>
        <v>549.03501219687189</v>
      </c>
      <c r="P22" s="89" t="s">
        <v>57</v>
      </c>
      <c r="Q22" s="90"/>
      <c r="R22" s="90"/>
      <c r="S22" s="91" t="s">
        <v>67</v>
      </c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2" t="s">
        <v>66</v>
      </c>
      <c r="AE22" s="91"/>
      <c r="AF22" s="93" t="s">
        <v>68</v>
      </c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38"/>
      <c r="R23" s="1"/>
      <c r="S23" s="1"/>
      <c r="T23" s="25"/>
      <c r="U23" s="25"/>
      <c r="V23" s="94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 t="s">
        <v>34</v>
      </c>
      <c r="C24" s="1"/>
      <c r="D24" s="65" t="s">
        <v>47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94"/>
      <c r="W24" s="94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 t="s">
        <v>49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48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57"/>
      <c r="AI36" s="57"/>
      <c r="AJ36" s="57"/>
      <c r="AK36" s="57"/>
      <c r="AL36" s="57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57"/>
      <c r="AI37" s="57"/>
      <c r="AJ37" s="57"/>
      <c r="AK37" s="57"/>
      <c r="AL37" s="57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58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16:32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16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6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6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6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6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6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6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6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6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6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6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6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6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6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6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2019-02-02T21:23:46Z</dcterms:modified>
</cp:coreProperties>
</file>